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5024 - AUXERRE - GALERIE ROMANE - Remplacement des menuiseries - DCE\"/>
    </mc:Choice>
  </mc:AlternateContent>
  <xr:revisionPtr revIDLastSave="0" documentId="13_ncr:1_{6AC347CF-C743-44C0-93C0-7655DA04CE51}" xr6:coauthVersionLast="47" xr6:coauthVersionMax="47" xr10:uidLastSave="{00000000-0000-0000-0000-000000000000}"/>
  <bookViews>
    <workbookView xWindow="-577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 iterateCount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J12" i="2"/>
  <c r="J17" i="2"/>
  <c r="J29" i="2"/>
  <c r="J31" i="2"/>
  <c r="J33" i="2"/>
  <c r="J35" i="2"/>
  <c r="J40" i="2"/>
  <c r="J52" i="2"/>
  <c r="J65" i="2"/>
  <c r="J70" i="2"/>
  <c r="F88" i="2"/>
  <c r="F89" i="2"/>
  <c r="F90" i="2"/>
  <c r="AA1" i="3"/>
  <c r="AA3" i="3"/>
  <c r="AA12" i="3"/>
  <c r="AA23" i="3"/>
  <c r="AA24" i="3"/>
  <c r="AA13" i="3"/>
  <c r="AA7" i="3"/>
  <c r="AA93" i="3"/>
  <c r="AA89" i="3"/>
  <c r="AA25" i="3"/>
  <c r="AA14" i="3"/>
  <c r="AA65" i="3"/>
  <c r="AA57" i="3"/>
  <c r="AA45" i="3"/>
  <c r="AA26" i="3"/>
  <c r="AA27" i="3"/>
  <c r="AA8" i="3"/>
  <c r="AA4" i="3"/>
  <c r="AA15" i="3"/>
  <c r="AA28" i="3"/>
  <c r="AA29" i="3"/>
  <c r="AA16" i="3"/>
  <c r="AA9" i="3"/>
  <c r="AA94" i="3"/>
  <c r="AA90" i="3"/>
  <c r="AA30" i="3"/>
  <c r="AA17" i="3"/>
  <c r="AA75" i="3"/>
  <c r="AA67" i="3"/>
  <c r="AA59" i="3"/>
  <c r="AA49" i="3"/>
  <c r="AA31" i="3"/>
  <c r="AA32" i="3"/>
  <c r="AA33" i="3"/>
  <c r="AA5" i="3"/>
  <c r="AA18" i="3"/>
  <c r="AA34" i="3"/>
  <c r="AA19" i="3"/>
  <c r="AA10" i="3"/>
  <c r="AA95" i="3"/>
  <c r="AA91" i="3"/>
  <c r="AA35" i="3"/>
  <c r="AA20" i="3"/>
  <c r="AA69" i="3"/>
  <c r="AA61" i="3"/>
  <c r="AA53" i="3"/>
  <c r="AA36" i="3"/>
  <c r="AA37" i="3"/>
  <c r="AA6" i="3"/>
  <c r="AA38" i="3"/>
  <c r="AA21" i="3"/>
  <c r="AA11" i="3"/>
  <c r="AA96" i="3"/>
  <c r="AA92" i="3"/>
  <c r="AA39" i="3"/>
  <c r="AA22" i="3"/>
  <c r="AA71" i="3"/>
  <c r="AA63" i="3"/>
  <c r="AA55" i="3"/>
  <c r="AA40" i="3"/>
  <c r="AA41" i="3"/>
  <c r="AA98" i="3"/>
  <c r="AA97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4" i="3"/>
  <c r="AA73" i="3"/>
  <c r="AA72" i="3"/>
  <c r="AA70" i="3"/>
  <c r="AA68" i="3"/>
  <c r="AA66" i="3"/>
  <c r="AA64" i="3"/>
  <c r="AA62" i="3"/>
  <c r="AA60" i="3"/>
  <c r="AA58" i="3"/>
  <c r="AA56" i="3"/>
  <c r="AA54" i="3"/>
  <c r="AA52" i="3"/>
  <c r="AA51" i="3"/>
  <c r="AA50" i="3"/>
  <c r="AA48" i="3"/>
  <c r="AA47" i="3"/>
  <c r="AA46" i="3"/>
  <c r="AA44" i="3"/>
  <c r="AA43" i="3"/>
  <c r="AA42" i="3"/>
  <c r="AA2" i="3"/>
  <c r="F98" i="2"/>
  <c r="F101" i="2"/>
  <c r="M99" i="2"/>
  <c r="F102" i="2"/>
  <c r="F103" i="2"/>
  <c r="C99" i="2"/>
  <c r="C93" i="2"/>
  <c r="F85" i="2"/>
  <c r="F84" i="2"/>
  <c r="F83" i="2"/>
  <c r="F82" i="2"/>
  <c r="F76" i="2"/>
  <c r="F77" i="2"/>
  <c r="F78" i="2"/>
  <c r="F59" i="2"/>
  <c r="F60" i="2"/>
  <c r="F61" i="2"/>
  <c r="F46" i="2"/>
  <c r="F47" i="2"/>
  <c r="F48" i="2"/>
  <c r="F23" i="2"/>
  <c r="F24" i="2"/>
  <c r="F25" i="2"/>
  <c r="G84" i="1"/>
  <c r="G82" i="1"/>
  <c r="G80" i="1"/>
  <c r="G78" i="1"/>
  <c r="E70" i="1"/>
  <c r="E63" i="1"/>
  <c r="E60" i="1"/>
  <c r="E20" i="1"/>
  <c r="E11" i="1"/>
</calcChain>
</file>

<file path=xl/sharedStrings.xml><?xml version="1.0" encoding="utf-8"?>
<sst xmlns="http://schemas.openxmlformats.org/spreadsheetml/2006/main" count="235" uniqueCount="165">
  <si>
    <t>Dossier</t>
  </si>
  <si>
    <t>Date</t>
  </si>
  <si>
    <t>Phase</t>
  </si>
  <si>
    <t>Indice</t>
  </si>
  <si>
    <t>MAÎTRE D'OUVRAGE
Préfecture de l'Yonne
1 Pl. de la Préfecture
89000 Auxerre</t>
  </si>
  <si>
    <t>MAÎTRE D'OEUVRE : 
    2bdm Architectes F. DIDIER ACMH
    Aile des Ministres Nord Château de
    Château de Versailles  R.P 834
    78008 VERSAILLES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</si>
  <si>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</si>
  <si>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</si>
  <si>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</si>
  <si>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</si>
  <si>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</si>
  <si>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</si>
  <si>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</si>
  <si>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</si>
  <si>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</si>
  <si>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</si>
  <si>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</si>
  <si>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</si>
  <si>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</si>
  <si>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</si>
  <si>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</si>
  <si>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</si>
  <si>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</si>
  <si>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</si>
  <si>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</si>
  <si>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</si>
  <si>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</si>
  <si>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</si>
  <si>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</si>
  <si>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</si>
  <si>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</si>
  <si>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</si>
  <si>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</si>
  <si>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</si>
  <si>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</si>
  <si>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</si>
  <si>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</si>
  <si>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MENUISERIE BOIS - COUVERTURE</t>
  </si>
  <si>
    <t>TRAVAUX PREPARATOIRES</t>
  </si>
  <si>
    <t>1.1</t>
  </si>
  <si>
    <t>Fabrication et pose d'un sas étanche compris porte de chantier (dimension env. 1,00 x 2,40 m)</t>
  </si>
  <si>
    <t>4.T</t>
  </si>
  <si>
    <t>1.1.1</t>
  </si>
  <si>
    <t>Fabrication et pose d'un sas étanche en panneaux de bois</t>
  </si>
  <si>
    <t>FT</t>
  </si>
  <si>
    <t>9.M.A</t>
  </si>
  <si>
    <t>9.M.Z</t>
  </si>
  <si>
    <t>9.&amp;</t>
  </si>
  <si>
    <t>1.1.2</t>
  </si>
  <si>
    <t>Fourniture et pose d'une porte de chantier (dimensions environ 1,00 x 2,40 m ht)</t>
  </si>
  <si>
    <t>4.&amp;</t>
  </si>
  <si>
    <t>1.2</t>
  </si>
  <si>
    <t>Dépose en démolition de l'habillage en plomb de l'appui du mur bahut</t>
  </si>
  <si>
    <t>1.2.1</t>
  </si>
  <si>
    <t>3.&amp;</t>
  </si>
  <si>
    <t>Total H.T. :</t>
  </si>
  <si>
    <t>Total T.V.A. (20%) :</t>
  </si>
  <si>
    <t>Total T.T.C. :</t>
  </si>
  <si>
    <t>TRAVAUX DE MENUISERIE BOIS - COUVERTURE</t>
  </si>
  <si>
    <t>2.1</t>
  </si>
  <si>
    <t>Travaux de dépose - repose</t>
  </si>
  <si>
    <t>2.1.1</t>
  </si>
  <si>
    <t>Dépose-repose des panneaux de façade des radiateurs</t>
  </si>
  <si>
    <t>2.1.2</t>
  </si>
  <si>
    <t>Dépose-repose de la porte à panneaux et du chambranle mouluré Sud</t>
  </si>
  <si>
    <t>2.1.3</t>
  </si>
  <si>
    <t>Dépose-repose de la porte à panneaux plis de serviette</t>
  </si>
  <si>
    <t>2.1.4</t>
  </si>
  <si>
    <t>Dépose-repose du caisson abritant les radiateurs</t>
  </si>
  <si>
    <t>2.2</t>
  </si>
  <si>
    <t>Diminution de la largeur de la tablette  (Option 2 : Diminution de la largeur de la tablette)</t>
  </si>
  <si>
    <t xml:space="preserve"> Option</t>
  </si>
  <si>
    <t>2.2.1</t>
  </si>
  <si>
    <t>Diminution de la largeur de la tablette</t>
  </si>
  <si>
    <t>TRAVAUX DE COUVERTURE</t>
  </si>
  <si>
    <t>3.1</t>
  </si>
  <si>
    <t>Habillage en plomb de l'appui de la claire-voie</t>
  </si>
  <si>
    <t>3.1.1</t>
  </si>
  <si>
    <t>ML</t>
  </si>
  <si>
    <t>TRAVAUX DIVERS</t>
  </si>
  <si>
    <t>4.1</t>
  </si>
  <si>
    <t>Travaux en dépenses contrôlées</t>
  </si>
  <si>
    <t>4.1.1</t>
  </si>
  <si>
    <t>HEURE</t>
  </si>
  <si>
    <t>4.2</t>
  </si>
  <si>
    <t>Dossier des ouvrages exécutés (DOE)</t>
  </si>
  <si>
    <t>4.2.1</t>
  </si>
  <si>
    <t>RECAPITULATIF
Lot n°2 MENUISERIE BOIS - COUVERTURE</t>
  </si>
  <si>
    <t>RECAPITULATIF DES CHAPITRES</t>
  </si>
  <si>
    <t>1 - TRAVAUX PREPARATOIRES</t>
  </si>
  <si>
    <t>2 - TRAVAUX DE MENUISERIE BOIS - COUVERTURE</t>
  </si>
  <si>
    <t>3 - TRAVAUX DE COUVERTURE</t>
  </si>
  <si>
    <t>4 - TRAVAUX DIVERS</t>
  </si>
  <si>
    <t>Total du lot MENUISERIE BOIS - COUVERTURE</t>
  </si>
  <si>
    <t xml:space="preserve">Soit en toutes lettres TTC : </t>
  </si>
  <si>
    <t>RECAPITULATIF OPTION</t>
  </si>
  <si>
    <t xml:space="preserve"> Option 2 : Diminution de la largeur de la tablette</t>
  </si>
  <si>
    <t xml:space="preserve"> 	 Diminution de la largeur de la tablette </t>
  </si>
  <si>
    <t>Sous-total Option 2 : Diminution de la largeur de la tablette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</si>
  <si>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</si>
  <si>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</si>
  <si>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</si>
  <si>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</si>
  <si>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</si>
  <si>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</si>
  <si>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</si>
  <si>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</si>
  <si>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</si>
  <si>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</si>
  <si>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</si>
  <si>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</si>
  <si>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</si>
  <si>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</si>
  <si>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</si>
  <si>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</si>
  <si>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</si>
  <si>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</si>
  <si>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</si>
  <si>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</si>
  <si>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</si>
  <si>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</si>
  <si>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</si>
  <si>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</si>
  <si>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</si>
  <si>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</si>
  <si>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</si>
  <si>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</si>
  <si>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</si>
  <si>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</si>
  <si>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</si>
  <si>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</si>
  <si>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</si>
  <si>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</si>
  <si>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AUXERRE - GALERIE ROMANE Remplacement des menuiseries</t>
  </si>
  <si>
    <t>Z-25024</t>
  </si>
  <si>
    <t>01/10/2025</t>
  </si>
  <si>
    <t>DCE</t>
  </si>
  <si>
    <t xml:space="preserve"> 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</si>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</sst>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"/>
    <numFmt numFmtId="166" formatCode="00000"/>
    <numFmt numFmtId="167" formatCode="0#&quot; &quot;##&quot; &quot;##&quot; &quot;##&quot; &quot;##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165" fontId="10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423863</xdr:colOff>
      <xdr:row>27</xdr:row>
      <xdr:rowOff>0</xdr:rowOff>
    </xdr:from>
    <xdr:to>
      <xdr:col>7</xdr:col>
      <xdr:colOff>540713</xdr:colOff>
      <xdr:row>44</xdr:row>
      <xdr:rowOff>114043</xdr:rowOff>
    </xdr:to>
    <xdr:pic>
      <xdr:nvPicPr>
        <xdr:cNvPr id="2" name="Picture 1" descr="{ebf18848-da20-4fa6-b5ea-593124bc2872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8038" y="3086100"/>
          <a:ext cx="276480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61913</xdr:colOff>
      <xdr:row>77</xdr:row>
      <xdr:rowOff>47625</xdr:rowOff>
    </xdr:from>
    <xdr:to>
      <xdr:col>1</xdr:col>
      <xdr:colOff>609684</xdr:colOff>
      <xdr:row>83</xdr:row>
      <xdr:rowOff>60325</xdr:rowOff>
    </xdr:to>
    <xdr:pic>
      <xdr:nvPicPr>
        <xdr:cNvPr id="3" name="Picture 2" descr="{d65b2b0a-039a-4edf-852d-535833d45e72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8" y="8848725"/>
          <a:ext cx="547771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">
      <c r="B11" s="5"/>
      <c r="C11" s="6"/>
      <c r="D11" s="7"/>
      <c r="E11" s="43" t="str">
        <f>IF(Paramètres!C5&lt;&gt;"",Paramètres!C5,"")</f>
        <v>AUXERRE - GALERIE ROMANE Remplacement des menuiseries</v>
      </c>
      <c r="F11" s="43"/>
      <c r="G11" s="43"/>
      <c r="H11" s="43"/>
      <c r="I11" s="8"/>
    </row>
    <row r="12" spans="2:9" ht="9" customHeight="1" x14ac:dyDescent="0.3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3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4" t="s">
        <v>4</v>
      </c>
      <c r="F47" s="42"/>
      <c r="G47" s="42"/>
      <c r="H47" s="42"/>
      <c r="I47" s="8"/>
    </row>
    <row r="48" spans="2:9" ht="9" customHeight="1" x14ac:dyDescent="0.3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4" t="str">
        <f>IF(Paramètres!C9&lt;&gt;"",Paramètres!C9,"")</f>
        <v>Lot n°2</v>
      </c>
      <c r="F60" s="44"/>
      <c r="G60" s="44"/>
      <c r="H60" s="44"/>
      <c r="I60" s="8"/>
    </row>
    <row r="61" spans="2:9" ht="9" customHeight="1" x14ac:dyDescent="0.3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">
      <c r="B63" s="5"/>
      <c r="C63" s="6"/>
      <c r="D63" s="7"/>
      <c r="E63" s="44" t="str">
        <f>IF(Paramètres!C11&lt;&gt;"",Paramètres!C11,"")</f>
        <v>MENUISERIE BOIS - COUVERTURE</v>
      </c>
      <c r="F63" s="44"/>
      <c r="G63" s="44"/>
      <c r="H63" s="44"/>
      <c r="I63" s="8"/>
    </row>
    <row r="64" spans="2:9" ht="9" customHeight="1" x14ac:dyDescent="0.3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57"/>
      <c r="C78" s="55" t="s">
        <v>5</v>
      </c>
      <c r="D78" s="7"/>
      <c r="E78" s="7"/>
      <c r="F78" s="53" t="s">
        <v>0</v>
      </c>
      <c r="G78" s="53" t="str">
        <f>IF(Paramètres!C7&lt;&gt;"",Paramètres!C7,"")</f>
        <v>Z-25024</v>
      </c>
      <c r="H78" s="7"/>
      <c r="I78" s="8"/>
    </row>
    <row r="79" spans="2:9" ht="9" customHeight="1" x14ac:dyDescent="0.3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">
      <c r="B80" s="57"/>
      <c r="C80" s="56"/>
      <c r="D80" s="7"/>
      <c r="E80" s="7"/>
      <c r="F80" s="53" t="s">
        <v>1</v>
      </c>
      <c r="G80" s="53" t="str">
        <f>IF(Paramètres!C13&lt;&gt;"",Paramètres!C13,"")</f>
        <v>01/10/2025</v>
      </c>
      <c r="H80" s="7"/>
      <c r="I80" s="8"/>
    </row>
    <row r="81" spans="2:9" ht="9" customHeight="1" x14ac:dyDescent="0.3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3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">
      <c r="B84" s="57"/>
      <c r="C84" s="56"/>
      <c r="D84" s="7"/>
      <c r="E84" s="7"/>
      <c r="F84" s="53" t="s">
        <v>3</v>
      </c>
      <c r="G84" s="53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C78:C84"/>
    <mergeCell ref="B78:B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08"/>
  <sheetViews>
    <sheetView showGridLines="0" tabSelected="1" workbookViewId="0">
      <pane ySplit="3" topLeftCell="A4" activePane="bottomLeft" state="frozen"/>
      <selection pane="bottomLeft" activeCell="I8" sqref="I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58" t="s">
        <v>24</v>
      </c>
      <c r="D3" s="58"/>
      <c r="E3" s="58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18.600000000000001" customHeight="1" x14ac:dyDescent="0.3">
      <c r="A4" s="7">
        <v>2</v>
      </c>
      <c r="B4" s="14" t="s">
        <v>36</v>
      </c>
      <c r="C4" s="59" t="s">
        <v>37</v>
      </c>
      <c r="D4" s="59"/>
      <c r="E4" s="59"/>
      <c r="F4" s="15"/>
      <c r="G4" s="15"/>
      <c r="H4" s="15"/>
      <c r="I4" s="15"/>
      <c r="J4" s="14"/>
      <c r="K4" s="7"/>
    </row>
    <row r="5" spans="1:17" ht="18.600000000000001" customHeight="1" x14ac:dyDescent="0.3">
      <c r="A5" s="7">
        <v>3</v>
      </c>
      <c r="B5" s="16">
        <v>1</v>
      </c>
      <c r="C5" s="60" t="s">
        <v>38</v>
      </c>
      <c r="D5" s="60"/>
      <c r="E5" s="60"/>
      <c r="F5" s="17"/>
      <c r="G5" s="17"/>
      <c r="H5" s="17"/>
      <c r="I5" s="17"/>
      <c r="J5" s="18"/>
      <c r="K5" s="7"/>
    </row>
    <row r="6" spans="1:17" ht="52.2" customHeight="1" x14ac:dyDescent="0.3">
      <c r="A6" s="7">
        <v>4</v>
      </c>
      <c r="B6" s="16" t="s">
        <v>39</v>
      </c>
      <c r="C6" s="61" t="s">
        <v>40</v>
      </c>
      <c r="D6" s="61"/>
      <c r="E6" s="61"/>
      <c r="F6" s="19"/>
      <c r="G6" s="19"/>
      <c r="H6" s="19"/>
      <c r="I6" s="19"/>
      <c r="J6" s="20"/>
      <c r="K6" s="7"/>
    </row>
    <row r="7" spans="1:17" hidden="1" x14ac:dyDescent="0.3">
      <c r="A7" s="7" t="s">
        <v>41</v>
      </c>
    </row>
    <row r="8" spans="1:17" x14ac:dyDescent="0.3">
      <c r="A8" s="7">
        <v>9</v>
      </c>
      <c r="B8" s="21" t="s">
        <v>42</v>
      </c>
      <c r="C8" s="62" t="s">
        <v>43</v>
      </c>
      <c r="D8" s="63"/>
      <c r="E8" s="63"/>
      <c r="F8" s="23" t="s">
        <v>44</v>
      </c>
      <c r="G8" s="24">
        <v>1</v>
      </c>
      <c r="H8" s="24"/>
      <c r="I8" s="25"/>
      <c r="J8" s="26">
        <f>IF(AND(G8= "",H8= ""), 0, ROUND(ROUND(I8, 2) * ROUND(IF(H8="",G8,H8),  0), 2))</f>
        <v>0</v>
      </c>
      <c r="K8" s="7"/>
      <c r="M8" s="27">
        <v>0.2</v>
      </c>
      <c r="Q8" s="7">
        <v>1415</v>
      </c>
    </row>
    <row r="9" spans="1:17" hidden="1" x14ac:dyDescent="0.3">
      <c r="A9" s="7" t="s">
        <v>45</v>
      </c>
    </row>
    <row r="10" spans="1:17" hidden="1" x14ac:dyDescent="0.3">
      <c r="A10" s="7" t="s">
        <v>46</v>
      </c>
    </row>
    <row r="11" spans="1:17" hidden="1" x14ac:dyDescent="0.3">
      <c r="A11" s="7" t="s">
        <v>47</v>
      </c>
    </row>
    <row r="12" spans="1:17" ht="27.15" customHeight="1" x14ac:dyDescent="0.3">
      <c r="A12" s="7">
        <v>9</v>
      </c>
      <c r="B12" s="21" t="s">
        <v>48</v>
      </c>
      <c r="C12" s="62" t="s">
        <v>49</v>
      </c>
      <c r="D12" s="63"/>
      <c r="E12" s="63"/>
      <c r="F12" s="23" t="s">
        <v>11</v>
      </c>
      <c r="G12" s="24">
        <v>1</v>
      </c>
      <c r="H12" s="24"/>
      <c r="I12" s="25"/>
      <c r="J12" s="26">
        <f>IF(AND(G12= "",H12= ""), 0, ROUND(ROUND(I12, 2) * ROUND(IF(H12="",G12,H12),  0), 2))</f>
        <v>0</v>
      </c>
      <c r="K12" s="7"/>
      <c r="M12" s="27">
        <v>0.2</v>
      </c>
      <c r="Q12" s="7">
        <v>1415</v>
      </c>
    </row>
    <row r="13" spans="1:17" hidden="1" x14ac:dyDescent="0.3">
      <c r="A13" s="7" t="s">
        <v>47</v>
      </c>
    </row>
    <row r="14" spans="1:17" hidden="1" x14ac:dyDescent="0.3">
      <c r="A14" s="7" t="s">
        <v>50</v>
      </c>
    </row>
    <row r="15" spans="1:17" ht="36" customHeight="1" x14ac:dyDescent="0.3">
      <c r="A15" s="7">
        <v>4</v>
      </c>
      <c r="B15" s="16" t="s">
        <v>51</v>
      </c>
      <c r="C15" s="61" t="s">
        <v>52</v>
      </c>
      <c r="D15" s="61"/>
      <c r="E15" s="61"/>
      <c r="F15" s="19"/>
      <c r="G15" s="19"/>
      <c r="H15" s="19"/>
      <c r="I15" s="19"/>
      <c r="J15" s="20"/>
      <c r="K15" s="7"/>
    </row>
    <row r="16" spans="1:17" hidden="1" x14ac:dyDescent="0.3">
      <c r="A16" s="7" t="s">
        <v>41</v>
      </c>
    </row>
    <row r="17" spans="1:17" ht="27.15" customHeight="1" x14ac:dyDescent="0.3">
      <c r="A17" s="7">
        <v>9</v>
      </c>
      <c r="B17" s="21" t="s">
        <v>53</v>
      </c>
      <c r="C17" s="62" t="s">
        <v>52</v>
      </c>
      <c r="D17" s="63"/>
      <c r="E17" s="63"/>
      <c r="F17" s="23" t="s">
        <v>44</v>
      </c>
      <c r="G17" s="24">
        <v>1</v>
      </c>
      <c r="H17" s="24"/>
      <c r="I17" s="25"/>
      <c r="J17" s="26">
        <f>IF(AND(G17= "",H17= ""), 0, ROUND(ROUND(I17, 2) * ROUND(IF(H17="",G17,H17),  0), 2))</f>
        <v>0</v>
      </c>
      <c r="K17" s="7"/>
      <c r="M17" s="27">
        <v>0.2</v>
      </c>
      <c r="Q17" s="7">
        <v>1415</v>
      </c>
    </row>
    <row r="18" spans="1:17" hidden="1" x14ac:dyDescent="0.3">
      <c r="A18" s="7" t="s">
        <v>47</v>
      </c>
    </row>
    <row r="19" spans="1:17" hidden="1" x14ac:dyDescent="0.3">
      <c r="A19" s="7" t="s">
        <v>50</v>
      </c>
    </row>
    <row r="20" spans="1:17" x14ac:dyDescent="0.3">
      <c r="A20" s="7" t="s">
        <v>54</v>
      </c>
      <c r="B20" s="22"/>
      <c r="C20" s="64"/>
      <c r="D20" s="64"/>
      <c r="E20" s="64"/>
      <c r="J20" s="22"/>
    </row>
    <row r="21" spans="1:17" x14ac:dyDescent="0.3">
      <c r="B21" s="22"/>
      <c r="C21" s="67" t="s">
        <v>38</v>
      </c>
      <c r="D21" s="68"/>
      <c r="E21" s="68"/>
      <c r="F21" s="65"/>
      <c r="G21" s="65"/>
      <c r="H21" s="65"/>
      <c r="I21" s="65"/>
      <c r="J21" s="66"/>
    </row>
    <row r="22" spans="1:17" x14ac:dyDescent="0.3">
      <c r="B22" s="22"/>
      <c r="C22" s="70"/>
      <c r="D22" s="42"/>
      <c r="E22" s="42"/>
      <c r="F22" s="42"/>
      <c r="G22" s="42"/>
      <c r="H22" s="42"/>
      <c r="I22" s="42"/>
      <c r="J22" s="69"/>
    </row>
    <row r="23" spans="1:17" x14ac:dyDescent="0.3">
      <c r="B23" s="22"/>
      <c r="C23" s="73" t="s">
        <v>55</v>
      </c>
      <c r="D23" s="74"/>
      <c r="E23" s="74"/>
      <c r="F23" s="71">
        <f>SUMIF(K6:K20, IF(K5="","",K5), J6:J20)</f>
        <v>0</v>
      </c>
      <c r="G23" s="71"/>
      <c r="H23" s="71"/>
      <c r="I23" s="71"/>
      <c r="J23" s="72"/>
    </row>
    <row r="24" spans="1:17" ht="16.95" customHeight="1" x14ac:dyDescent="0.3">
      <c r="B24" s="22"/>
      <c r="C24" s="73" t="s">
        <v>56</v>
      </c>
      <c r="D24" s="74"/>
      <c r="E24" s="74"/>
      <c r="F24" s="71">
        <f>ROUND(SUMIF(K6:K20, IF(K5="","",K5), J6:J20) * 0.2, 2)</f>
        <v>0</v>
      </c>
      <c r="G24" s="71"/>
      <c r="H24" s="71"/>
      <c r="I24" s="71"/>
      <c r="J24" s="72"/>
    </row>
    <row r="25" spans="1:17" x14ac:dyDescent="0.3">
      <c r="B25" s="22"/>
      <c r="C25" s="77" t="s">
        <v>57</v>
      </c>
      <c r="D25" s="78"/>
      <c r="E25" s="78"/>
      <c r="F25" s="75">
        <f>SUM(F23:F24)</f>
        <v>0</v>
      </c>
      <c r="G25" s="75"/>
      <c r="H25" s="75"/>
      <c r="I25" s="75"/>
      <c r="J25" s="76"/>
    </row>
    <row r="26" spans="1:17" ht="37.200000000000003" customHeight="1" x14ac:dyDescent="0.3">
      <c r="A26" s="7">
        <v>3</v>
      </c>
      <c r="B26" s="16">
        <v>2</v>
      </c>
      <c r="C26" s="60" t="s">
        <v>58</v>
      </c>
      <c r="D26" s="60"/>
      <c r="E26" s="60"/>
      <c r="F26" s="17"/>
      <c r="G26" s="17"/>
      <c r="H26" s="17"/>
      <c r="I26" s="17"/>
      <c r="J26" s="18"/>
      <c r="K26" s="7"/>
    </row>
    <row r="27" spans="1:17" ht="18" customHeight="1" x14ac:dyDescent="0.3">
      <c r="A27" s="7">
        <v>4</v>
      </c>
      <c r="B27" s="16" t="s">
        <v>59</v>
      </c>
      <c r="C27" s="61" t="s">
        <v>60</v>
      </c>
      <c r="D27" s="61"/>
      <c r="E27" s="61"/>
      <c r="F27" s="19"/>
      <c r="G27" s="19"/>
      <c r="H27" s="19"/>
      <c r="I27" s="19"/>
      <c r="J27" s="20"/>
      <c r="K27" s="7"/>
    </row>
    <row r="28" spans="1:17" hidden="1" x14ac:dyDescent="0.3">
      <c r="A28" s="7" t="s">
        <v>41</v>
      </c>
    </row>
    <row r="29" spans="1:17" x14ac:dyDescent="0.3">
      <c r="A29" s="7">
        <v>9</v>
      </c>
      <c r="B29" s="21" t="s">
        <v>61</v>
      </c>
      <c r="C29" s="62" t="s">
        <v>62</v>
      </c>
      <c r="D29" s="63"/>
      <c r="E29" s="63"/>
      <c r="F29" s="23" t="s">
        <v>44</v>
      </c>
      <c r="G29" s="24">
        <v>1</v>
      </c>
      <c r="H29" s="24"/>
      <c r="I29" s="25"/>
      <c r="J29" s="26">
        <f>IF(AND(G29= "",H29= ""), 0, ROUND(ROUND(I29, 2) * ROUND(IF(H29="",G29,H29),  0), 2))</f>
        <v>0</v>
      </c>
      <c r="K29" s="7"/>
      <c r="M29" s="27">
        <v>0.2</v>
      </c>
      <c r="Q29" s="7">
        <v>1415</v>
      </c>
    </row>
    <row r="30" spans="1:17" hidden="1" x14ac:dyDescent="0.3">
      <c r="A30" s="7" t="s">
        <v>47</v>
      </c>
    </row>
    <row r="31" spans="1:17" ht="27.15" customHeight="1" x14ac:dyDescent="0.3">
      <c r="A31" s="7">
        <v>9</v>
      </c>
      <c r="B31" s="21" t="s">
        <v>63</v>
      </c>
      <c r="C31" s="62" t="s">
        <v>64</v>
      </c>
      <c r="D31" s="63"/>
      <c r="E31" s="63"/>
      <c r="F31" s="23" t="s">
        <v>11</v>
      </c>
      <c r="G31" s="24">
        <v>1</v>
      </c>
      <c r="H31" s="24"/>
      <c r="I31" s="25"/>
      <c r="J31" s="26">
        <f>IF(AND(G31= "",H31= ""), 0, ROUND(ROUND(I31, 2) * ROUND(IF(H31="",G31,H31),  0), 2))</f>
        <v>0</v>
      </c>
      <c r="K31" s="7"/>
      <c r="M31" s="27">
        <v>0.2</v>
      </c>
      <c r="Q31" s="7">
        <v>1415</v>
      </c>
    </row>
    <row r="32" spans="1:17" hidden="1" x14ac:dyDescent="0.3">
      <c r="A32" s="7" t="s">
        <v>47</v>
      </c>
    </row>
    <row r="33" spans="1:17" x14ac:dyDescent="0.3">
      <c r="A33" s="7">
        <v>9</v>
      </c>
      <c r="B33" s="21" t="s">
        <v>65</v>
      </c>
      <c r="C33" s="62" t="s">
        <v>66</v>
      </c>
      <c r="D33" s="63"/>
      <c r="E33" s="63"/>
      <c r="F33" s="23" t="s">
        <v>11</v>
      </c>
      <c r="G33" s="24">
        <v>1</v>
      </c>
      <c r="H33" s="24"/>
      <c r="I33" s="25"/>
      <c r="J33" s="26">
        <f>IF(AND(G33= "",H33= ""), 0, ROUND(ROUND(I33, 2) * ROUND(IF(H33="",G33,H33),  0), 2))</f>
        <v>0</v>
      </c>
      <c r="K33" s="7"/>
      <c r="M33" s="27">
        <v>0.2</v>
      </c>
      <c r="Q33" s="7">
        <v>1415</v>
      </c>
    </row>
    <row r="34" spans="1:17" hidden="1" x14ac:dyDescent="0.3">
      <c r="A34" s="7" t="s">
        <v>47</v>
      </c>
    </row>
    <row r="35" spans="1:17" x14ac:dyDescent="0.3">
      <c r="A35" s="7">
        <v>9</v>
      </c>
      <c r="B35" s="21" t="s">
        <v>67</v>
      </c>
      <c r="C35" s="62" t="s">
        <v>68</v>
      </c>
      <c r="D35" s="63"/>
      <c r="E35" s="63"/>
      <c r="F35" s="23" t="s">
        <v>44</v>
      </c>
      <c r="G35" s="24">
        <v>1</v>
      </c>
      <c r="H35" s="24"/>
      <c r="I35" s="25"/>
      <c r="J35" s="26">
        <f>IF(AND(G35= "",H35= ""), 0, ROUND(ROUND(I35, 2) * ROUND(IF(H35="",G35,H35),  0), 2))</f>
        <v>0</v>
      </c>
      <c r="K35" s="7"/>
      <c r="M35" s="27">
        <v>0.2</v>
      </c>
      <c r="Q35" s="7">
        <v>1415</v>
      </c>
    </row>
    <row r="36" spans="1:17" hidden="1" x14ac:dyDescent="0.3">
      <c r="A36" s="7" t="s">
        <v>47</v>
      </c>
    </row>
    <row r="37" spans="1:17" hidden="1" x14ac:dyDescent="0.3">
      <c r="A37" s="7" t="s">
        <v>50</v>
      </c>
    </row>
    <row r="38" spans="1:17" ht="36" customHeight="1" x14ac:dyDescent="0.3">
      <c r="A38" s="7">
        <v>4</v>
      </c>
      <c r="B38" s="16" t="s">
        <v>69</v>
      </c>
      <c r="C38" s="61" t="s">
        <v>70</v>
      </c>
      <c r="D38" s="61"/>
      <c r="E38" s="61"/>
      <c r="F38" s="19"/>
      <c r="G38" s="19"/>
      <c r="H38" s="19"/>
      <c r="I38" s="19"/>
      <c r="J38" s="20"/>
      <c r="K38" s="7" t="s">
        <v>71</v>
      </c>
    </row>
    <row r="39" spans="1:17" hidden="1" x14ac:dyDescent="0.3">
      <c r="A39" s="7" t="s">
        <v>41</v>
      </c>
    </row>
    <row r="40" spans="1:17" x14ac:dyDescent="0.3">
      <c r="A40" s="7">
        <v>9</v>
      </c>
      <c r="B40" s="21" t="s">
        <v>72</v>
      </c>
      <c r="C40" s="62" t="s">
        <v>73</v>
      </c>
      <c r="D40" s="63"/>
      <c r="E40" s="63"/>
      <c r="F40" s="23" t="s">
        <v>44</v>
      </c>
      <c r="G40" s="24">
        <v>1</v>
      </c>
      <c r="H40" s="24"/>
      <c r="I40" s="25"/>
      <c r="J40" s="26">
        <f>IF(AND(G40= "",H40= ""), 0, ROUND(ROUND(I40, 2) * ROUND(IF(H40="",G40,H40),  0), 2))</f>
        <v>0</v>
      </c>
      <c r="K40" s="7" t="s">
        <v>71</v>
      </c>
      <c r="L40" s="7">
        <v>21905</v>
      </c>
      <c r="M40" s="27">
        <v>0.2</v>
      </c>
      <c r="Q40" s="7">
        <v>1415</v>
      </c>
    </row>
    <row r="41" spans="1:17" hidden="1" x14ac:dyDescent="0.3">
      <c r="A41" s="7" t="s">
        <v>47</v>
      </c>
    </row>
    <row r="42" spans="1:17" hidden="1" x14ac:dyDescent="0.3">
      <c r="A42" s="7" t="s">
        <v>50</v>
      </c>
    </row>
    <row r="43" spans="1:17" x14ac:dyDescent="0.3">
      <c r="A43" s="7" t="s">
        <v>54</v>
      </c>
      <c r="B43" s="22"/>
      <c r="C43" s="64"/>
      <c r="D43" s="64"/>
      <c r="E43" s="64"/>
      <c r="J43" s="22"/>
    </row>
    <row r="44" spans="1:17" x14ac:dyDescent="0.3">
      <c r="B44" s="22"/>
      <c r="C44" s="67" t="s">
        <v>58</v>
      </c>
      <c r="D44" s="68"/>
      <c r="E44" s="68"/>
      <c r="F44" s="65"/>
      <c r="G44" s="65"/>
      <c r="H44" s="65"/>
      <c r="I44" s="65"/>
      <c r="J44" s="66"/>
    </row>
    <row r="45" spans="1:17" x14ac:dyDescent="0.3">
      <c r="B45" s="22"/>
      <c r="C45" s="70"/>
      <c r="D45" s="42"/>
      <c r="E45" s="42"/>
      <c r="F45" s="42"/>
      <c r="G45" s="42"/>
      <c r="H45" s="42"/>
      <c r="I45" s="42"/>
      <c r="J45" s="69"/>
    </row>
    <row r="46" spans="1:17" x14ac:dyDescent="0.3">
      <c r="B46" s="22"/>
      <c r="C46" s="73" t="s">
        <v>55</v>
      </c>
      <c r="D46" s="74"/>
      <c r="E46" s="74"/>
      <c r="F46" s="71">
        <f>SUMIF(K27:K43, IF(K26="","",K26), J27:J43)</f>
        <v>0</v>
      </c>
      <c r="G46" s="71"/>
      <c r="H46" s="71"/>
      <c r="I46" s="71"/>
      <c r="J46" s="72"/>
    </row>
    <row r="47" spans="1:17" ht="16.95" customHeight="1" x14ac:dyDescent="0.3">
      <c r="B47" s="22"/>
      <c r="C47" s="73" t="s">
        <v>56</v>
      </c>
      <c r="D47" s="74"/>
      <c r="E47" s="74"/>
      <c r="F47" s="71">
        <f>ROUND(SUMIF(K27:K43, IF(K26="","",K26), J27:J43) * 0.2, 2)</f>
        <v>0</v>
      </c>
      <c r="G47" s="71"/>
      <c r="H47" s="71"/>
      <c r="I47" s="71"/>
      <c r="J47" s="72"/>
    </row>
    <row r="48" spans="1:17" x14ac:dyDescent="0.3">
      <c r="B48" s="22"/>
      <c r="C48" s="77" t="s">
        <v>57</v>
      </c>
      <c r="D48" s="78"/>
      <c r="E48" s="78"/>
      <c r="F48" s="75">
        <f>SUM(F46:F47)</f>
        <v>0</v>
      </c>
      <c r="G48" s="75"/>
      <c r="H48" s="75"/>
      <c r="I48" s="75"/>
      <c r="J48" s="76"/>
    </row>
    <row r="49" spans="1:17" ht="18.600000000000001" customHeight="1" x14ac:dyDescent="0.3">
      <c r="A49" s="7">
        <v>3</v>
      </c>
      <c r="B49" s="16">
        <v>3</v>
      </c>
      <c r="C49" s="60" t="s">
        <v>74</v>
      </c>
      <c r="D49" s="60"/>
      <c r="E49" s="60"/>
      <c r="F49" s="17"/>
      <c r="G49" s="17"/>
      <c r="H49" s="17"/>
      <c r="I49" s="17"/>
      <c r="J49" s="18"/>
      <c r="K49" s="7"/>
    </row>
    <row r="50" spans="1:17" ht="36" customHeight="1" x14ac:dyDescent="0.3">
      <c r="A50" s="7">
        <v>4</v>
      </c>
      <c r="B50" s="16" t="s">
        <v>75</v>
      </c>
      <c r="C50" s="61" t="s">
        <v>76</v>
      </c>
      <c r="D50" s="61"/>
      <c r="E50" s="61"/>
      <c r="F50" s="19"/>
      <c r="G50" s="19"/>
      <c r="H50" s="19"/>
      <c r="I50" s="19"/>
      <c r="J50" s="20"/>
      <c r="K50" s="7"/>
    </row>
    <row r="51" spans="1:17" hidden="1" x14ac:dyDescent="0.3">
      <c r="A51" s="7" t="s">
        <v>41</v>
      </c>
    </row>
    <row r="52" spans="1:17" x14ac:dyDescent="0.3">
      <c r="A52" s="7">
        <v>9</v>
      </c>
      <c r="B52" s="21" t="s">
        <v>77</v>
      </c>
      <c r="C52" s="62" t="s">
        <v>76</v>
      </c>
      <c r="D52" s="63"/>
      <c r="E52" s="63"/>
      <c r="F52" s="23" t="s">
        <v>78</v>
      </c>
      <c r="G52" s="29">
        <v>20</v>
      </c>
      <c r="H52" s="29"/>
      <c r="I52" s="25"/>
      <c r="J52" s="26">
        <f>IF(AND(G52= "",H52= ""), 0, ROUND(ROUND(I52, 2) * ROUND(IF(H52="",G52,H52),  2), 2))</f>
        <v>0</v>
      </c>
      <c r="K52" s="7"/>
      <c r="M52" s="27">
        <v>0.2</v>
      </c>
      <c r="Q52" s="7">
        <v>1415</v>
      </c>
    </row>
    <row r="53" spans="1:17" hidden="1" x14ac:dyDescent="0.3">
      <c r="A53" s="7" t="s">
        <v>46</v>
      </c>
    </row>
    <row r="54" spans="1:17" hidden="1" x14ac:dyDescent="0.3">
      <c r="A54" s="7" t="s">
        <v>47</v>
      </c>
    </row>
    <row r="55" spans="1:17" hidden="1" x14ac:dyDescent="0.3">
      <c r="A55" s="7" t="s">
        <v>50</v>
      </c>
    </row>
    <row r="56" spans="1:17" x14ac:dyDescent="0.3">
      <c r="A56" s="7" t="s">
        <v>54</v>
      </c>
      <c r="B56" s="22"/>
      <c r="C56" s="64"/>
      <c r="D56" s="64"/>
      <c r="E56" s="64"/>
      <c r="J56" s="22"/>
    </row>
    <row r="57" spans="1:17" x14ac:dyDescent="0.3">
      <c r="B57" s="22"/>
      <c r="C57" s="67" t="s">
        <v>74</v>
      </c>
      <c r="D57" s="68"/>
      <c r="E57" s="68"/>
      <c r="F57" s="65"/>
      <c r="G57" s="65"/>
      <c r="H57" s="65"/>
      <c r="I57" s="65"/>
      <c r="J57" s="66"/>
    </row>
    <row r="58" spans="1:17" x14ac:dyDescent="0.3">
      <c r="B58" s="22"/>
      <c r="C58" s="70"/>
      <c r="D58" s="42"/>
      <c r="E58" s="42"/>
      <c r="F58" s="42"/>
      <c r="G58" s="42"/>
      <c r="H58" s="42"/>
      <c r="I58" s="42"/>
      <c r="J58" s="69"/>
    </row>
    <row r="59" spans="1:17" x14ac:dyDescent="0.3">
      <c r="B59" s="22"/>
      <c r="C59" s="73" t="s">
        <v>55</v>
      </c>
      <c r="D59" s="74"/>
      <c r="E59" s="74"/>
      <c r="F59" s="71">
        <f>SUMIF(K50:K56, IF(K49="","",K49), J50:J56)</f>
        <v>0</v>
      </c>
      <c r="G59" s="71"/>
      <c r="H59" s="71"/>
      <c r="I59" s="71"/>
      <c r="J59" s="72"/>
    </row>
    <row r="60" spans="1:17" ht="16.95" customHeight="1" x14ac:dyDescent="0.3">
      <c r="B60" s="22"/>
      <c r="C60" s="73" t="s">
        <v>56</v>
      </c>
      <c r="D60" s="74"/>
      <c r="E60" s="74"/>
      <c r="F60" s="71">
        <f>ROUND(SUMIF(K50:K56, IF(K49="","",K49), J50:J56) * 0.2, 2)</f>
        <v>0</v>
      </c>
      <c r="G60" s="71"/>
      <c r="H60" s="71"/>
      <c r="I60" s="71"/>
      <c r="J60" s="72"/>
    </row>
    <row r="61" spans="1:17" x14ac:dyDescent="0.3">
      <c r="B61" s="22"/>
      <c r="C61" s="77" t="s">
        <v>57</v>
      </c>
      <c r="D61" s="78"/>
      <c r="E61" s="78"/>
      <c r="F61" s="75">
        <f>SUM(F59:F60)</f>
        <v>0</v>
      </c>
      <c r="G61" s="75"/>
      <c r="H61" s="75"/>
      <c r="I61" s="75"/>
      <c r="J61" s="76"/>
    </row>
    <row r="62" spans="1:17" ht="18.600000000000001" customHeight="1" x14ac:dyDescent="0.3">
      <c r="A62" s="7">
        <v>3</v>
      </c>
      <c r="B62" s="16">
        <v>4</v>
      </c>
      <c r="C62" s="60" t="s">
        <v>79</v>
      </c>
      <c r="D62" s="60"/>
      <c r="E62" s="60"/>
      <c r="F62" s="17"/>
      <c r="G62" s="17"/>
      <c r="H62" s="17"/>
      <c r="I62" s="17"/>
      <c r="J62" s="18"/>
      <c r="K62" s="7"/>
    </row>
    <row r="63" spans="1:17" ht="18" customHeight="1" x14ac:dyDescent="0.3">
      <c r="A63" s="7">
        <v>4</v>
      </c>
      <c r="B63" s="16" t="s">
        <v>80</v>
      </c>
      <c r="C63" s="61" t="s">
        <v>81</v>
      </c>
      <c r="D63" s="61"/>
      <c r="E63" s="61"/>
      <c r="F63" s="19"/>
      <c r="G63" s="19"/>
      <c r="H63" s="19"/>
      <c r="I63" s="19"/>
      <c r="J63" s="20"/>
      <c r="K63" s="7"/>
    </row>
    <row r="64" spans="1:17" hidden="1" x14ac:dyDescent="0.3">
      <c r="A64" s="7" t="s">
        <v>41</v>
      </c>
    </row>
    <row r="65" spans="1:17" x14ac:dyDescent="0.3">
      <c r="A65" s="7">
        <v>9</v>
      </c>
      <c r="B65" s="21" t="s">
        <v>82</v>
      </c>
      <c r="C65" s="62" t="s">
        <v>81</v>
      </c>
      <c r="D65" s="63"/>
      <c r="E65" s="63"/>
      <c r="F65" s="23" t="s">
        <v>83</v>
      </c>
      <c r="G65" s="30">
        <v>10</v>
      </c>
      <c r="H65" s="30"/>
      <c r="I65" s="25"/>
      <c r="J65" s="26">
        <f>IF(AND(G65= "",H65= ""), 0, ROUND(ROUND(I65, 2) * ROUND(IF(H65="",G65,H65),  1), 2))</f>
        <v>0</v>
      </c>
      <c r="K65" s="7"/>
      <c r="M65" s="27">
        <v>0.2</v>
      </c>
      <c r="Q65" s="7">
        <v>1415</v>
      </c>
    </row>
    <row r="66" spans="1:17" hidden="1" x14ac:dyDescent="0.3">
      <c r="A66" s="7" t="s">
        <v>47</v>
      </c>
    </row>
    <row r="67" spans="1:17" hidden="1" x14ac:dyDescent="0.3">
      <c r="A67" s="7" t="s">
        <v>50</v>
      </c>
    </row>
    <row r="68" spans="1:17" ht="18" customHeight="1" x14ac:dyDescent="0.3">
      <c r="A68" s="7">
        <v>4</v>
      </c>
      <c r="B68" s="16" t="s">
        <v>84</v>
      </c>
      <c r="C68" s="61" t="s">
        <v>85</v>
      </c>
      <c r="D68" s="61"/>
      <c r="E68" s="61"/>
      <c r="F68" s="19"/>
      <c r="G68" s="19"/>
      <c r="H68" s="19"/>
      <c r="I68" s="19"/>
      <c r="J68" s="20"/>
      <c r="K68" s="7"/>
    </row>
    <row r="69" spans="1:17" hidden="1" x14ac:dyDescent="0.3">
      <c r="A69" s="7" t="s">
        <v>41</v>
      </c>
    </row>
    <row r="70" spans="1:17" x14ac:dyDescent="0.3">
      <c r="A70" s="7">
        <v>9</v>
      </c>
      <c r="B70" s="21" t="s">
        <v>86</v>
      </c>
      <c r="C70" s="62" t="s">
        <v>85</v>
      </c>
      <c r="D70" s="63"/>
      <c r="E70" s="63"/>
      <c r="F70" s="23" t="s">
        <v>44</v>
      </c>
      <c r="G70" s="24">
        <v>1</v>
      </c>
      <c r="H70" s="24"/>
      <c r="I70" s="25"/>
      <c r="J70" s="26">
        <f>IF(AND(G70= "",H70= ""), 0, ROUND(ROUND(I70, 2) * ROUND(IF(H70="",G70,H70),  0), 2))</f>
        <v>0</v>
      </c>
      <c r="K70" s="7"/>
      <c r="M70" s="27">
        <v>0.2</v>
      </c>
      <c r="Q70" s="7">
        <v>1415</v>
      </c>
    </row>
    <row r="71" spans="1:17" hidden="1" x14ac:dyDescent="0.3">
      <c r="A71" s="7" t="s">
        <v>47</v>
      </c>
    </row>
    <row r="72" spans="1:17" hidden="1" x14ac:dyDescent="0.3">
      <c r="A72" s="7" t="s">
        <v>50</v>
      </c>
    </row>
    <row r="73" spans="1:17" x14ac:dyDescent="0.3">
      <c r="A73" s="7" t="s">
        <v>54</v>
      </c>
      <c r="B73" s="22"/>
      <c r="C73" s="64"/>
      <c r="D73" s="64"/>
      <c r="E73" s="64"/>
      <c r="J73" s="22"/>
    </row>
    <row r="74" spans="1:17" x14ac:dyDescent="0.3">
      <c r="B74" s="22"/>
      <c r="C74" s="67" t="s">
        <v>79</v>
      </c>
      <c r="D74" s="68"/>
      <c r="E74" s="68"/>
      <c r="F74" s="65"/>
      <c r="G74" s="65"/>
      <c r="H74" s="65"/>
      <c r="I74" s="65"/>
      <c r="J74" s="66"/>
    </row>
    <row r="75" spans="1:17" x14ac:dyDescent="0.3">
      <c r="B75" s="22"/>
      <c r="C75" s="70"/>
      <c r="D75" s="42"/>
      <c r="E75" s="42"/>
      <c r="F75" s="42"/>
      <c r="G75" s="42"/>
      <c r="H75" s="42"/>
      <c r="I75" s="42"/>
      <c r="J75" s="69"/>
    </row>
    <row r="76" spans="1:17" x14ac:dyDescent="0.3">
      <c r="B76" s="22"/>
      <c r="C76" s="73" t="s">
        <v>55</v>
      </c>
      <c r="D76" s="74"/>
      <c r="E76" s="74"/>
      <c r="F76" s="71">
        <f>SUMIF(K63:K73, IF(K62="","",K62), J63:J73)</f>
        <v>0</v>
      </c>
      <c r="G76" s="71"/>
      <c r="H76" s="71"/>
      <c r="I76" s="71"/>
      <c r="J76" s="72"/>
    </row>
    <row r="77" spans="1:17" ht="16.95" customHeight="1" x14ac:dyDescent="0.3">
      <c r="B77" s="22"/>
      <c r="C77" s="73" t="s">
        <v>56</v>
      </c>
      <c r="D77" s="74"/>
      <c r="E77" s="74"/>
      <c r="F77" s="71">
        <f>ROUND(SUMIF(K63:K73, IF(K62="","",K62), J63:J73) * 0.2, 2)</f>
        <v>0</v>
      </c>
      <c r="G77" s="71"/>
      <c r="H77" s="71"/>
      <c r="I77" s="71"/>
      <c r="J77" s="72"/>
    </row>
    <row r="78" spans="1:17" x14ac:dyDescent="0.3">
      <c r="B78" s="22"/>
      <c r="C78" s="77" t="s">
        <v>57</v>
      </c>
      <c r="D78" s="78"/>
      <c r="E78" s="78"/>
      <c r="F78" s="75">
        <f>SUM(F76:F77)</f>
        <v>0</v>
      </c>
      <c r="G78" s="75"/>
      <c r="H78" s="75"/>
      <c r="I78" s="75"/>
      <c r="J78" s="76"/>
    </row>
    <row r="79" spans="1:17" ht="37.200000000000003" customHeight="1" x14ac:dyDescent="0.3">
      <c r="B79" s="3"/>
      <c r="C79" s="79" t="s">
        <v>87</v>
      </c>
      <c r="D79" s="79"/>
      <c r="E79" s="79"/>
      <c r="F79" s="79"/>
      <c r="G79" s="79"/>
      <c r="H79" s="79"/>
      <c r="I79" s="79"/>
      <c r="J79" s="79"/>
    </row>
    <row r="81" spans="1:10" ht="15.6" x14ac:dyDescent="0.3">
      <c r="C81" s="80" t="s">
        <v>88</v>
      </c>
      <c r="D81" s="80"/>
      <c r="E81" s="80"/>
      <c r="F81" s="80"/>
      <c r="G81" s="80"/>
      <c r="H81" s="80"/>
      <c r="I81" s="80"/>
      <c r="J81" s="80"/>
    </row>
    <row r="82" spans="1:10" ht="16.95" customHeight="1" x14ac:dyDescent="0.3">
      <c r="C82" s="82" t="s">
        <v>89</v>
      </c>
      <c r="D82" s="83"/>
      <c r="E82" s="83"/>
      <c r="F82" s="81">
        <f>SUMIF(K8:K17, "", J8:J17)</f>
        <v>0</v>
      </c>
      <c r="G82" s="81"/>
      <c r="H82" s="81"/>
      <c r="I82" s="81"/>
      <c r="J82" s="81"/>
    </row>
    <row r="83" spans="1:10" ht="33.75" customHeight="1" x14ac:dyDescent="0.3">
      <c r="C83" s="82" t="s">
        <v>90</v>
      </c>
      <c r="D83" s="83"/>
      <c r="E83" s="83"/>
      <c r="F83" s="81">
        <f>SUMIF(K29:K40, "", J29:J40)</f>
        <v>0</v>
      </c>
      <c r="G83" s="81"/>
      <c r="H83" s="81"/>
      <c r="I83" s="81"/>
      <c r="J83" s="81"/>
    </row>
    <row r="84" spans="1:10" ht="16.95" customHeight="1" x14ac:dyDescent="0.3">
      <c r="C84" s="82" t="s">
        <v>91</v>
      </c>
      <c r="D84" s="83"/>
      <c r="E84" s="83"/>
      <c r="F84" s="81">
        <f>SUMIF(K52:K52, "", J52:J52)</f>
        <v>0</v>
      </c>
      <c r="G84" s="81"/>
      <c r="H84" s="81"/>
      <c r="I84" s="81"/>
      <c r="J84" s="81"/>
    </row>
    <row r="85" spans="1:10" ht="16.95" customHeight="1" x14ac:dyDescent="0.3">
      <c r="C85" s="82" t="s">
        <v>92</v>
      </c>
      <c r="D85" s="83"/>
      <c r="E85" s="83"/>
      <c r="F85" s="81">
        <f>SUMIF(K65:K70, "", J65:J70)</f>
        <v>0</v>
      </c>
      <c r="G85" s="81"/>
      <c r="H85" s="81"/>
      <c r="I85" s="81"/>
      <c r="J85" s="81"/>
    </row>
    <row r="86" spans="1:10" x14ac:dyDescent="0.3">
      <c r="C86" s="84" t="s">
        <v>93</v>
      </c>
      <c r="D86" s="85"/>
      <c r="E86" s="85"/>
      <c r="F86" s="31"/>
      <c r="G86" s="31"/>
      <c r="H86" s="31"/>
      <c r="I86" s="31"/>
      <c r="J86" s="32"/>
    </row>
    <row r="87" spans="1:10" x14ac:dyDescent="0.3">
      <c r="C87" s="86"/>
      <c r="D87" s="87"/>
      <c r="E87" s="87"/>
      <c r="F87" s="87"/>
      <c r="G87" s="87"/>
      <c r="H87" s="87"/>
      <c r="I87" s="87"/>
      <c r="J87" s="88"/>
    </row>
    <row r="88" spans="1:10" x14ac:dyDescent="0.3">
      <c r="A88" s="33"/>
      <c r="C88" s="89" t="s">
        <v>55</v>
      </c>
      <c r="D88" s="42"/>
      <c r="E88" s="42"/>
      <c r="F88" s="90">
        <f>SUMIF(K5:K79, IF(K4="","",K4), J5:J79)</f>
        <v>0</v>
      </c>
      <c r="G88" s="91"/>
      <c r="H88" s="91"/>
      <c r="I88" s="91"/>
      <c r="J88" s="92"/>
    </row>
    <row r="89" spans="1:10" x14ac:dyDescent="0.3">
      <c r="A89" s="33"/>
      <c r="C89" s="89" t="s">
        <v>56</v>
      </c>
      <c r="D89" s="42"/>
      <c r="E89" s="42"/>
      <c r="F89" s="90">
        <f>ROUND(SUMIF(K5:K79, IF(K4="","",K4), J5:J79) * 0.2, 2)</f>
        <v>0</v>
      </c>
      <c r="G89" s="91"/>
      <c r="H89" s="91"/>
      <c r="I89" s="91"/>
      <c r="J89" s="92"/>
    </row>
    <row r="90" spans="1:10" x14ac:dyDescent="0.3">
      <c r="C90" s="93" t="s">
        <v>57</v>
      </c>
      <c r="D90" s="94"/>
      <c r="E90" s="94"/>
      <c r="F90" s="95">
        <f>SUM(F88:F89)</f>
        <v>0</v>
      </c>
      <c r="G90" s="96"/>
      <c r="H90" s="96"/>
      <c r="I90" s="96"/>
      <c r="J90" s="97"/>
    </row>
    <row r="91" spans="1:10" x14ac:dyDescent="0.3">
      <c r="C91" s="98"/>
      <c r="D91" s="64"/>
      <c r="E91" s="64"/>
      <c r="F91" s="64"/>
      <c r="G91" s="64"/>
      <c r="H91" s="64"/>
      <c r="I91" s="64"/>
      <c r="J91" s="64"/>
    </row>
    <row r="92" spans="1:10" x14ac:dyDescent="0.3">
      <c r="C92" s="99" t="s">
        <v>94</v>
      </c>
      <c r="D92" s="64"/>
      <c r="E92" s="64"/>
      <c r="F92" s="64"/>
      <c r="G92" s="64"/>
      <c r="H92" s="64"/>
      <c r="I92" s="64"/>
      <c r="J92" s="64"/>
    </row>
    <row r="93" spans="1:10" x14ac:dyDescent="0.3">
      <c r="C93" s="94" t="str">
        <f>IF(Paramètres!AA2&lt;&gt;"",Paramètres!AA2,"")</f>
        <v xml:space="preserve">Zéro euro </v>
      </c>
      <c r="D93" s="94"/>
      <c r="E93" s="94"/>
      <c r="F93" s="94"/>
      <c r="G93" s="94"/>
      <c r="H93" s="94"/>
      <c r="I93" s="94"/>
      <c r="J93" s="94"/>
    </row>
    <row r="94" spans="1:10" x14ac:dyDescent="0.3">
      <c r="C94" s="94"/>
      <c r="D94" s="94"/>
      <c r="E94" s="94"/>
      <c r="F94" s="94"/>
      <c r="G94" s="94"/>
      <c r="H94" s="94"/>
      <c r="I94" s="94"/>
      <c r="J94" s="94"/>
    </row>
    <row r="96" spans="1:10" ht="15.6" x14ac:dyDescent="0.3">
      <c r="C96" s="80" t="s">
        <v>95</v>
      </c>
      <c r="D96" s="80"/>
      <c r="E96" s="80"/>
      <c r="F96" s="80"/>
      <c r="G96" s="80"/>
      <c r="H96" s="80"/>
      <c r="I96" s="80"/>
      <c r="J96" s="80"/>
    </row>
    <row r="97" spans="1:13" x14ac:dyDescent="0.3">
      <c r="C97" s="74" t="s">
        <v>96</v>
      </c>
      <c r="D97" s="74"/>
      <c r="E97" s="74"/>
      <c r="L97" s="7">
        <v>2</v>
      </c>
    </row>
    <row r="98" spans="1:13" x14ac:dyDescent="0.3">
      <c r="C98" s="100" t="s">
        <v>97</v>
      </c>
      <c r="D98" s="100"/>
      <c r="E98" s="100"/>
      <c r="F98" s="101">
        <f>SUMIF(L5:L79,L98, J5:J79)</f>
        <v>0</v>
      </c>
      <c r="G98" s="101"/>
      <c r="H98" s="101"/>
      <c r="I98" s="101"/>
      <c r="J98" s="101"/>
      <c r="K98" s="7">
        <v>2</v>
      </c>
      <c r="L98" s="7">
        <v>21905</v>
      </c>
    </row>
    <row r="99" spans="1:13" hidden="1" x14ac:dyDescent="0.3">
      <c r="A99" s="7">
        <v>0.2</v>
      </c>
      <c r="C99" s="35" t="str">
        <f>"	- dont T.V.A. à 20% sur " &amp;ROUND((SUMPRODUCT((L5:L79=L98)*1, J5:J79,(M5:M79=A99)*1)), 2)&amp; "€ :"</f>
        <v xml:space="preserve">	- dont T.V.A. à 20% sur 0€ :</v>
      </c>
      <c r="D99" s="35"/>
      <c r="E99" s="35"/>
      <c r="F99" s="102"/>
      <c r="G99" s="102"/>
      <c r="H99" s="102"/>
      <c r="I99" s="102"/>
      <c r="J99" s="102"/>
      <c r="K99" s="7">
        <v>2</v>
      </c>
      <c r="M99" s="7">
        <f>ROUND((SUMPRODUCT((L5:L79=L98)*1, J5:J79,(M5:M79=A99)*1))*A99, 2)</f>
        <v>0</v>
      </c>
    </row>
    <row r="100" spans="1:13" x14ac:dyDescent="0.3">
      <c r="C100" s="100" t="s">
        <v>98</v>
      </c>
      <c r="D100" s="100"/>
      <c r="E100" s="100"/>
      <c r="F100" s="34"/>
      <c r="G100" s="34"/>
      <c r="H100" s="34"/>
      <c r="I100" s="34"/>
      <c r="J100" s="34"/>
    </row>
    <row r="101" spans="1:13" x14ac:dyDescent="0.3">
      <c r="C101" s="103" t="s">
        <v>99</v>
      </c>
      <c r="D101" s="103"/>
      <c r="E101" s="103"/>
      <c r="F101" s="101">
        <f>SUM(F98:F99)</f>
        <v>0</v>
      </c>
      <c r="G101" s="101"/>
      <c r="H101" s="101"/>
      <c r="I101" s="101"/>
      <c r="J101" s="101"/>
    </row>
    <row r="102" spans="1:13" x14ac:dyDescent="0.3">
      <c r="C102" s="103" t="s">
        <v>100</v>
      </c>
      <c r="D102" s="103"/>
      <c r="E102" s="103"/>
      <c r="F102" s="101">
        <f>SUM(M98:M99)</f>
        <v>0</v>
      </c>
      <c r="G102" s="101"/>
      <c r="H102" s="101"/>
      <c r="I102" s="101"/>
      <c r="J102" s="101"/>
    </row>
    <row r="103" spans="1:13" x14ac:dyDescent="0.3">
      <c r="C103" s="103" t="s">
        <v>101</v>
      </c>
      <c r="D103" s="103"/>
      <c r="E103" s="103"/>
      <c r="F103" s="101">
        <f>SUM(F101:F102)</f>
        <v>0</v>
      </c>
      <c r="G103" s="101"/>
      <c r="H103" s="101"/>
      <c r="I103" s="101"/>
      <c r="J103" s="101"/>
    </row>
    <row r="105" spans="1:13" ht="56.7" customHeight="1" x14ac:dyDescent="0.3">
      <c r="F105" s="100" t="s">
        <v>102</v>
      </c>
      <c r="G105" s="100"/>
      <c r="H105" s="100"/>
      <c r="I105" s="100"/>
      <c r="J105" s="100"/>
    </row>
    <row r="107" spans="1:13" ht="85.05" customHeight="1" x14ac:dyDescent="0.3">
      <c r="C107" s="104" t="s">
        <v>103</v>
      </c>
      <c r="D107" s="104"/>
      <c r="F107" s="104" t="s">
        <v>104</v>
      </c>
      <c r="G107" s="104"/>
      <c r="H107" s="104"/>
      <c r="I107" s="104"/>
      <c r="J107" s="104"/>
    </row>
    <row r="108" spans="1:13" x14ac:dyDescent="0.3">
      <c r="C108" s="105"/>
      <c r="D108" s="105"/>
      <c r="E108" s="105"/>
      <c r="F108" s="105"/>
      <c r="G108" s="105"/>
      <c r="H108" s="105"/>
      <c r="I108" s="105"/>
      <c r="J108" s="105"/>
    </row>
  </sheetData>
  <sheetProtection password="E95E" sheet="1" objects="1" selectLockedCells="1"/>
  <mergeCells count="106">
    <mergeCell ref="C108:J108"/>
    <mergeCell ref="C100:E100"/>
    <mergeCell ref="C101:E101"/>
    <mergeCell ref="F101:J101"/>
    <mergeCell ref="C102:E102"/>
    <mergeCell ref="F102:J102"/>
    <mergeCell ref="C103:E103"/>
    <mergeCell ref="F103:J103"/>
    <mergeCell ref="F105:J105"/>
    <mergeCell ref="C107:D107"/>
    <mergeCell ref="F107:J107"/>
    <mergeCell ref="C91:J91"/>
    <mergeCell ref="C92:J92"/>
    <mergeCell ref="C93:J93"/>
    <mergeCell ref="C94:J94"/>
    <mergeCell ref="C96:J96"/>
    <mergeCell ref="C97:E97"/>
    <mergeCell ref="C98:E98"/>
    <mergeCell ref="F98:J98"/>
    <mergeCell ref="F99:J99"/>
    <mergeCell ref="F85:J85"/>
    <mergeCell ref="C85:E85"/>
    <mergeCell ref="C86:E86"/>
    <mergeCell ref="C87:J87"/>
    <mergeCell ref="C88:E88"/>
    <mergeCell ref="F88:J88"/>
    <mergeCell ref="C89:E89"/>
    <mergeCell ref="F89:J89"/>
    <mergeCell ref="C90:E90"/>
    <mergeCell ref="F90:J90"/>
    <mergeCell ref="F78:J78"/>
    <mergeCell ref="C78:E78"/>
    <mergeCell ref="C79:J79"/>
    <mergeCell ref="C81:J81"/>
    <mergeCell ref="F82:J82"/>
    <mergeCell ref="C82:E82"/>
    <mergeCell ref="F83:J83"/>
    <mergeCell ref="C83:E83"/>
    <mergeCell ref="F84:J84"/>
    <mergeCell ref="C84:E84"/>
    <mergeCell ref="C73:E73"/>
    <mergeCell ref="F74:J74"/>
    <mergeCell ref="C74:E74"/>
    <mergeCell ref="F75:J75"/>
    <mergeCell ref="C75:E75"/>
    <mergeCell ref="F76:J76"/>
    <mergeCell ref="C76:E76"/>
    <mergeCell ref="F77:J77"/>
    <mergeCell ref="C77:E77"/>
    <mergeCell ref="F60:J60"/>
    <mergeCell ref="C60:E60"/>
    <mergeCell ref="F61:J61"/>
    <mergeCell ref="C61:E61"/>
    <mergeCell ref="C62:E62"/>
    <mergeCell ref="C63:E63"/>
    <mergeCell ref="C65:E65"/>
    <mergeCell ref="C68:E68"/>
    <mergeCell ref="C70:E70"/>
    <mergeCell ref="C49:E49"/>
    <mergeCell ref="C50:E50"/>
    <mergeCell ref="C52:E52"/>
    <mergeCell ref="C56:E56"/>
    <mergeCell ref="F57:J57"/>
    <mergeCell ref="C57:E57"/>
    <mergeCell ref="F58:J58"/>
    <mergeCell ref="C58:E58"/>
    <mergeCell ref="F59:J59"/>
    <mergeCell ref="C59:E59"/>
    <mergeCell ref="F44:J44"/>
    <mergeCell ref="C44:E44"/>
    <mergeCell ref="F45:J45"/>
    <mergeCell ref="C45:E45"/>
    <mergeCell ref="F46:J46"/>
    <mergeCell ref="C46:E46"/>
    <mergeCell ref="F47:J47"/>
    <mergeCell ref="C47:E47"/>
    <mergeCell ref="F48:J48"/>
    <mergeCell ref="C48:E48"/>
    <mergeCell ref="C26:E26"/>
    <mergeCell ref="C27:E27"/>
    <mergeCell ref="C29:E29"/>
    <mergeCell ref="C31:E31"/>
    <mergeCell ref="C33:E33"/>
    <mergeCell ref="C35:E35"/>
    <mergeCell ref="C38:E38"/>
    <mergeCell ref="C40:E40"/>
    <mergeCell ref="C43:E43"/>
    <mergeCell ref="F21:J21"/>
    <mergeCell ref="C21:E21"/>
    <mergeCell ref="F22:J22"/>
    <mergeCell ref="C22:E22"/>
    <mergeCell ref="F23:J23"/>
    <mergeCell ref="C23:E23"/>
    <mergeCell ref="F24:J24"/>
    <mergeCell ref="C24:E24"/>
    <mergeCell ref="F25:J25"/>
    <mergeCell ref="C25:E25"/>
    <mergeCell ref="C3:E3"/>
    <mergeCell ref="C4:E4"/>
    <mergeCell ref="C5:E5"/>
    <mergeCell ref="C6:E6"/>
    <mergeCell ref="C8:E8"/>
    <mergeCell ref="C12:E12"/>
    <mergeCell ref="C15:E15"/>
    <mergeCell ref="C17:E17"/>
    <mergeCell ref="C20:E20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&amp;LZ-25024 - AUXERRE - GALERIE ROMANE - Remplacement des menuiseries
 &amp;RDPGF - Lot n°2 MENUISERIE BOIS - COUVERTURE 
DCE - Edition du 1er/10/2025</oddHeader>
    <oddFooter>&amp;L2bdm Architectes F. DIDIER ACMH&amp;CEdition du 1/10/2025&amp;RPage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8" t="s">
        <v>105</v>
      </c>
      <c r="AA1" s="7">
        <f>IF(DPGF!F90&lt;&gt;"",DPGF!F90,"0")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106</v>
      </c>
      <c r="B3" s="34" t="s">
        <v>107</v>
      </c>
      <c r="C3" s="106" t="s">
        <v>132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108</v>
      </c>
      <c r="B5" s="34" t="s">
        <v>109</v>
      </c>
      <c r="C5" s="106" t="s">
        <v>133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118</v>
      </c>
      <c r="B7" s="34" t="s">
        <v>119</v>
      </c>
      <c r="C7" s="37" t="s">
        <v>134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120</v>
      </c>
      <c r="B9" s="34" t="s">
        <v>121</v>
      </c>
      <c r="C9" s="37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110</v>
      </c>
      <c r="B11" s="34" t="s">
        <v>111</v>
      </c>
      <c r="C11" s="106" t="s">
        <v>37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122</v>
      </c>
      <c r="B13" s="34" t="s">
        <v>123</v>
      </c>
      <c r="C13" s="37" t="s">
        <v>135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124</v>
      </c>
      <c r="B15" s="34" t="s">
        <v>125</v>
      </c>
      <c r="C15" s="37" t="s">
        <v>136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126</v>
      </c>
      <c r="B17" s="34" t="s">
        <v>127</v>
      </c>
      <c r="C17" s="37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128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129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130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131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112</v>
      </c>
      <c r="B24" s="34" t="s">
        <v>113</v>
      </c>
      <c r="C24" s="106"/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114</v>
      </c>
      <c r="B26" s="34" t="s">
        <v>115</v>
      </c>
      <c r="C26" s="106" t="s">
        <v>137</v>
      </c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116</v>
      </c>
      <c r="B28" s="34" t="s">
        <v>117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138</v>
      </c>
      <c r="B1" s="7" t="s">
        <v>139</v>
      </c>
    </row>
    <row r="2" spans="1:3" x14ac:dyDescent="0.3">
      <c r="A2" s="7" t="s">
        <v>140</v>
      </c>
      <c r="B2" s="7" t="s">
        <v>132</v>
      </c>
    </row>
    <row r="3" spans="1:3" x14ac:dyDescent="0.3">
      <c r="A3" s="7" t="s">
        <v>141</v>
      </c>
      <c r="B3" s="7">
        <v>1</v>
      </c>
    </row>
    <row r="4" spans="1:3" x14ac:dyDescent="0.3">
      <c r="A4" s="7" t="s">
        <v>142</v>
      </c>
      <c r="B4" s="7">
        <v>0</v>
      </c>
    </row>
    <row r="5" spans="1:3" x14ac:dyDescent="0.3">
      <c r="A5" s="7" t="s">
        <v>143</v>
      </c>
      <c r="B5" s="7">
        <v>0</v>
      </c>
    </row>
    <row r="6" spans="1:3" x14ac:dyDescent="0.3">
      <c r="A6" s="7" t="s">
        <v>144</v>
      </c>
      <c r="B6" s="7">
        <v>1</v>
      </c>
    </row>
    <row r="7" spans="1:3" x14ac:dyDescent="0.3">
      <c r="A7" s="7" t="s">
        <v>145</v>
      </c>
      <c r="B7" s="7">
        <v>1</v>
      </c>
    </row>
    <row r="8" spans="1:3" x14ac:dyDescent="0.3">
      <c r="A8" s="7" t="s">
        <v>146</v>
      </c>
      <c r="B8" s="7">
        <v>0</v>
      </c>
    </row>
    <row r="9" spans="1:3" x14ac:dyDescent="0.3">
      <c r="A9" s="7" t="s">
        <v>147</v>
      </c>
      <c r="B9" s="7">
        <v>0</v>
      </c>
    </row>
    <row r="10" spans="1:3" x14ac:dyDescent="0.3">
      <c r="A10" s="7" t="s">
        <v>148</v>
      </c>
      <c r="C10" s="7" t="s">
        <v>149</v>
      </c>
    </row>
    <row r="11" spans="1:3" x14ac:dyDescent="0.3">
      <c r="A11" s="7" t="s">
        <v>150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7" t="s">
        <v>151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 x14ac:dyDescent="0.3">
      <c r="A4" s="36" t="s">
        <v>106</v>
      </c>
      <c r="B4" s="34" t="s">
        <v>152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3">
      <c r="A6" s="36" t="s">
        <v>108</v>
      </c>
      <c r="B6" s="34" t="s">
        <v>153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3">
      <c r="A8" s="36" t="s">
        <v>118</v>
      </c>
      <c r="B8" s="34" t="s">
        <v>154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3">
      <c r="A10" s="36" t="s">
        <v>120</v>
      </c>
      <c r="B10" s="34" t="s">
        <v>155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36" t="s">
        <v>110</v>
      </c>
      <c r="B12" s="34" t="s">
        <v>156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3">
      <c r="A14" s="36" t="s">
        <v>122</v>
      </c>
      <c r="B14" s="34" t="s">
        <v>157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3">
      <c r="A16" s="36" t="s">
        <v>124</v>
      </c>
      <c r="B16" s="34" t="s">
        <v>158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3">
      <c r="A18" s="36" t="s">
        <v>126</v>
      </c>
      <c r="B18" s="34" t="s">
        <v>159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3">
      <c r="A20" s="36" t="s">
        <v>160</v>
      </c>
      <c r="B20" s="34" t="s">
        <v>161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3">
      <c r="A22" s="36" t="s">
        <v>112</v>
      </c>
      <c r="B22" s="34" t="s">
        <v>162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3">
      <c r="A24" s="36" t="s">
        <v>114</v>
      </c>
      <c r="B24" s="34" t="s">
        <v>163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3">
      <c r="A28" s="36" t="s">
        <v>116</v>
      </c>
      <c r="B28" s="34" t="s">
        <v>164</v>
      </c>
      <c r="C28" s="108"/>
      <c r="D28" s="108"/>
      <c r="E28" s="108"/>
      <c r="F28" s="108"/>
      <c r="G28" s="108"/>
      <c r="H28" s="108"/>
      <c r="I28" s="108"/>
      <c r="J28" s="10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Rosario ROMEO</cp:lastModifiedBy>
  <dcterms:created xsi:type="dcterms:W3CDTF">2025-10-01T14:40:27Z</dcterms:created>
  <dcterms:modified xsi:type="dcterms:W3CDTF">2025-10-01T14:40:48Z</dcterms:modified>
</cp:coreProperties>
</file>